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отчет 1 квартал" sheetId="1" r:id="rId1"/>
  </sheets>
  <definedNames>
    <definedName name="_xlnm.Print_Titles" localSheetId="0">'отчет 1 квартал'!$4:$4</definedName>
  </definedNames>
  <calcPr calcId="145621"/>
</workbook>
</file>

<file path=xl/calcChain.xml><?xml version="1.0" encoding="utf-8"?>
<calcChain xmlns="http://schemas.openxmlformats.org/spreadsheetml/2006/main">
  <c r="G79" i="1" l="1"/>
  <c r="F79" i="1"/>
  <c r="G78" i="1"/>
  <c r="F78" i="1"/>
  <c r="G77" i="1"/>
  <c r="F77" i="1"/>
  <c r="E76" i="1"/>
  <c r="F76" i="1" s="1"/>
  <c r="D76" i="1"/>
  <c r="C76" i="1"/>
  <c r="G75" i="1"/>
  <c r="F75" i="1"/>
  <c r="E74" i="1"/>
  <c r="D74" i="1"/>
  <c r="C74" i="1"/>
  <c r="G73" i="1"/>
  <c r="F73" i="1"/>
  <c r="G72" i="1"/>
  <c r="F72" i="1"/>
  <c r="G71" i="1"/>
  <c r="F71" i="1"/>
  <c r="E70" i="1"/>
  <c r="D70" i="1"/>
  <c r="G70" i="1" s="1"/>
  <c r="C70" i="1"/>
  <c r="F70" i="1" s="1"/>
  <c r="G69" i="1"/>
  <c r="F69" i="1"/>
  <c r="G68" i="1"/>
  <c r="F68" i="1"/>
  <c r="G67" i="1"/>
  <c r="F67" i="1"/>
  <c r="G66" i="1"/>
  <c r="F66" i="1"/>
  <c r="E65" i="1"/>
  <c r="G65" i="1" s="1"/>
  <c r="D65" i="1"/>
  <c r="C65" i="1"/>
  <c r="G64" i="1"/>
  <c r="F64" i="1"/>
  <c r="G63" i="1"/>
  <c r="F63" i="1"/>
  <c r="G62" i="1"/>
  <c r="F62" i="1"/>
  <c r="G61" i="1"/>
  <c r="F61" i="1"/>
  <c r="G60" i="1"/>
  <c r="F60" i="1"/>
  <c r="E59" i="1"/>
  <c r="D59" i="1"/>
  <c r="C59" i="1"/>
  <c r="G58" i="1"/>
  <c r="F58" i="1"/>
  <c r="G57" i="1"/>
  <c r="F57" i="1"/>
  <c r="G56" i="1"/>
  <c r="F56" i="1"/>
  <c r="G55" i="1"/>
  <c r="F55" i="1"/>
  <c r="G54" i="1"/>
  <c r="F54" i="1"/>
  <c r="G53" i="1"/>
  <c r="F53" i="1"/>
  <c r="E52" i="1"/>
  <c r="D52" i="1"/>
  <c r="C52" i="1"/>
  <c r="G51" i="1"/>
  <c r="F51" i="1"/>
  <c r="G50" i="1"/>
  <c r="F50" i="1"/>
  <c r="E49" i="1"/>
  <c r="D49" i="1"/>
  <c r="C49" i="1"/>
  <c r="G48" i="1"/>
  <c r="F48" i="1"/>
  <c r="G47" i="1"/>
  <c r="F47" i="1"/>
  <c r="G46" i="1"/>
  <c r="F46" i="1"/>
  <c r="G45" i="1"/>
  <c r="F45" i="1"/>
  <c r="G44" i="1"/>
  <c r="G43" i="1"/>
  <c r="F43" i="1"/>
  <c r="G42" i="1"/>
  <c r="F42" i="1"/>
  <c r="E41" i="1"/>
  <c r="D41" i="1"/>
  <c r="C41" i="1"/>
  <c r="G40" i="1"/>
  <c r="F40" i="1"/>
  <c r="G39" i="1"/>
  <c r="F39" i="1"/>
  <c r="G38" i="1"/>
  <c r="F38" i="1"/>
  <c r="E37" i="1"/>
  <c r="F37" i="1" s="1"/>
  <c r="D37" i="1"/>
  <c r="C37" i="1"/>
  <c r="G36" i="1"/>
  <c r="F36" i="1"/>
  <c r="G35" i="1"/>
  <c r="F35" i="1"/>
  <c r="G34" i="1"/>
  <c r="F34" i="1"/>
  <c r="G33" i="1"/>
  <c r="F33" i="1"/>
  <c r="E32" i="1"/>
  <c r="G32" i="1" s="1"/>
  <c r="D32" i="1"/>
  <c r="C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G23" i="1"/>
  <c r="F23" i="1"/>
  <c r="E22" i="1"/>
  <c r="D22" i="1"/>
  <c r="C22" i="1"/>
  <c r="G21" i="1"/>
  <c r="F21" i="1"/>
  <c r="G20" i="1"/>
  <c r="F20" i="1"/>
  <c r="G19" i="1"/>
  <c r="F19" i="1"/>
  <c r="G18" i="1"/>
  <c r="F18" i="1"/>
  <c r="E17" i="1"/>
  <c r="F17" i="1" s="1"/>
  <c r="D17" i="1"/>
  <c r="C17" i="1"/>
  <c r="G16" i="1"/>
  <c r="F16" i="1"/>
  <c r="E15" i="1"/>
  <c r="D15" i="1"/>
  <c r="C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E5" i="1"/>
  <c r="E80" i="1" s="1"/>
  <c r="D5" i="1"/>
  <c r="C5" i="1"/>
  <c r="C80" i="1" l="1"/>
  <c r="F32" i="1"/>
  <c r="G37" i="1"/>
  <c r="G41" i="1"/>
  <c r="G74" i="1"/>
  <c r="G22" i="1"/>
  <c r="G17" i="1"/>
  <c r="F41" i="1"/>
  <c r="G59" i="1"/>
  <c r="G15" i="1"/>
  <c r="G52" i="1"/>
  <c r="D80" i="1"/>
  <c r="G80" i="1" s="1"/>
  <c r="F49" i="1"/>
  <c r="F59" i="1"/>
  <c r="F80" i="1"/>
  <c r="F15" i="1"/>
  <c r="F22" i="1"/>
  <c r="F5" i="1"/>
  <c r="G49" i="1"/>
  <c r="F52" i="1"/>
  <c r="F65" i="1"/>
  <c r="F74" i="1"/>
  <c r="G76" i="1"/>
  <c r="G5" i="1"/>
</calcChain>
</file>

<file path=xl/sharedStrings.xml><?xml version="1.0" encoding="utf-8"?>
<sst xmlns="http://schemas.openxmlformats.org/spreadsheetml/2006/main" count="162" uniqueCount="161">
  <si>
    <t/>
  </si>
  <si>
    <t>(в рублях)</t>
  </si>
  <si>
    <t>Наименование</t>
  </si>
  <si>
    <t>Раздел, подраздел</t>
  </si>
  <si>
    <t>Бюджетные ассигнования в соответствии с Законом Калужской области от 15.12.2016 № 146-ОЗ</t>
  </si>
  <si>
    <t>Бюджетные ассигнования в соответствии с уточненной бюджетной росписью расходов</t>
  </si>
  <si>
    <t>Исполнено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</si>
  <si>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</si>
  <si>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</si>
  <si>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</si>
  <si>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</si>
  <si>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</si>
  <si>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</si>
  <si>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</si>
  <si>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</si>
  <si>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</si>
  <si>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</si>
  <si>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</si>
  <si>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</si>
  <si>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</si>
  <si>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</si>
  <si>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</si>
  <si>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</si>
  <si>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</si>
  <si>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</si>
  <si>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</si>
  <si>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</si>
  <si>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</si>
  <si>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</si>
  <si>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</si>
  <si>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</si>
  <si>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</si>
  <si>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</si>
  <si>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</si>
  <si>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</si>
  <si>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</si>
  <si>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</si>
  <si>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</si>
  <si>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</si>
  <si>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</si>
  <si>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</si>
  <si>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</si>
  <si>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</si>
  <si>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</si>
  <si>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</si>
  <si>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</si>
  <si>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</si>
  <si>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</si>
  <si>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</si>
  <si>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</si>
  <si>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</si>
  <si>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</si>
  <si>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</si>
  <si>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</si>
  <si>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</si>
  <si>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</si>
  <si>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</si>
  <si>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</si>
  <si>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</si>
  <si>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</si>
  <si>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</si>
  <si>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</si>
  <si>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</si>
  <si>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</si>
  <si>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</si>
  <si>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</si>
  <si>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</si>
  <si>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</si>
  <si>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</si>
  <si>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</si>
  <si>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</si>
  <si>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</si>
  <si>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</si>
  <si>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</si>
  <si>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</si>
  <si>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</si>
  <si>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</si>
  <si>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</si>
  <si>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</si>
  <si>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</si>
  <si>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</si>
  <si>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</si>
  <si>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</si>
  <si>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</si>
  <si>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</si>
  <si>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</si>
  <si>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</si>
  <si>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</si>
  <si>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</si>
  <si>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</si>
  <si>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</si>
  <si>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</si>
  <si>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</si>
  <si>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</si>
  <si>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</si>
  <si>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</si>
  <si>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</si>
  <si>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</si>
  <si>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</si>
  <si>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</si>
  <si>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</si>
  <si>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</si>
  <si>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</si>
  <si>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</si>
  <si>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</si>
  <si>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</si>
  <si>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</si>
  <si>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</si>
  <si>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</si>
  <si>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</si>
  <si>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</si>
  <si>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</si>
  <si>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</si>
  <si>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</si>
  <si>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</si>
  <si>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</si>
  <si>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</si>
  <si>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</si>
  <si>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</si>
  <si>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</si>
  <si>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</si>
  <si>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</si>
  <si>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</si>
  <si>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</si>
  <si>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</si>
  <si>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</si>
  <si>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</si>
  <si>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</si>
  <si>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</si>
  <si>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</si>
  <si>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</si>
  <si>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</si>
  <si>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</si>
  <si>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</si>
  <si>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</si>
  <si>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</si>
  <si>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</si>
  <si>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</si>
  <si>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</si>
  <si>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</si>
  <si>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</si>
  <si>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</si>
  <si>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</si>
  <si>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</si>
  <si>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</si>
  <si>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</si>
  <si>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</si>
  <si>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</si>
  <si>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</si>
  <si>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</si>
  <si>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</si>
  <si>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</si>
  <si>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</si>
  <si>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</si>
  <si>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</si>
  <si>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</si>
  <si>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</si>
  <si>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</t>
  </si>
  <si>
    <t>Сведения об исполнении расходов областного бюджета по разделам и подразделам классификации расходов бюджетов 
за I квартал 2017 года в сравнении с запланированными значениями на 2017 год</t>
  </si>
  <si>
    <t>% исполнения к первоначальному плану в соответствии с Законом Калужской области от 18.12.2015 № 36-ОЗ</t>
  </si>
  <si>
    <t>% исполнения к уточненной бюджетной росписи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</si>
</sst>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indexed="24"/>
      <name val="Times New Roman Cyr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2"/>
      <name val="Arial Cyr"/>
      <charset val="204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>
      <alignment vertical="top" wrapText="1"/>
    </xf>
    <xf numFmtId="1" fontId="5" fillId="0" borderId="0"/>
    <xf numFmtId="164" fontId="10" fillId="0" borderId="19">
      <alignment wrapText="1"/>
    </xf>
    <xf numFmtId="164" fontId="11" fillId="0" borderId="20" applyBorder="0">
      <alignment wrapText="1"/>
    </xf>
    <xf numFmtId="164" fontId="12" fillId="0" borderId="20" applyBorder="0">
      <alignment wrapText="1"/>
    </xf>
    <xf numFmtId="0" fontId="13" fillId="0" borderId="0"/>
    <xf numFmtId="0" fontId="1" fillId="0" borderId="0">
      <alignment vertical="top" wrapText="1"/>
    </xf>
    <xf numFmtId="0" fontId="14" fillId="4" borderId="10">
      <alignment horizontal="center" vertical="center" wrapText="1"/>
    </xf>
  </cellStyleXfs>
  <cellXfs count="37">
    <xf numFmtId="0" fontId="0" fillId="0" borderId="0" xfId="0">
      <alignment vertical="top" wrapText="1"/>
    </xf>
    <xf numFmtId="0" fontId="0" fillId="0" borderId="0" xfId="0" applyFont="1" applyFill="1" applyAlignment="1">
      <alignment vertical="top" wrapText="1"/>
    </xf>
    <xf numFmtId="0" fontId="2" fillId="2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4" fontId="6" fillId="0" borderId="6" xfId="0" applyNumberFormat="1" applyFont="1" applyFill="1" applyBorder="1" applyAlignment="1">
      <alignment horizontal="right" wrapText="1"/>
    </xf>
    <xf numFmtId="4" fontId="6" fillId="0" borderId="7" xfId="0" applyNumberFormat="1" applyFont="1" applyFill="1" applyBorder="1" applyAlignment="1">
      <alignment horizontal="right" wrapText="1"/>
    </xf>
    <xf numFmtId="4" fontId="6" fillId="0" borderId="8" xfId="0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horizontal="right" wrapText="1"/>
    </xf>
    <xf numFmtId="4" fontId="7" fillId="0" borderId="13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 horizontal="right" wrapText="1"/>
    </xf>
    <xf numFmtId="0" fontId="6" fillId="2" borderId="9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wrapText="1"/>
    </xf>
    <xf numFmtId="4" fontId="6" fillId="0" borderId="13" xfId="0" applyNumberFormat="1" applyFont="1" applyFill="1" applyBorder="1" applyAlignment="1">
      <alignment horizontal="right" wrapText="1"/>
    </xf>
    <xf numFmtId="4" fontId="6" fillId="0" borderId="14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right" wrapText="1"/>
    </xf>
    <xf numFmtId="4" fontId="7" fillId="0" borderId="18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wrapText="1"/>
    </xf>
    <xf numFmtId="4" fontId="8" fillId="0" borderId="2" xfId="0" applyNumberFormat="1" applyFont="1" applyFill="1" applyBorder="1" applyAlignment="1">
      <alignment horizontal="right" wrapText="1"/>
    </xf>
    <xf numFmtId="4" fontId="8" fillId="0" borderId="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vertical="top" wrapText="1"/>
    </xf>
    <xf numFmtId="0" fontId="15" fillId="4" borderId="2" xfId="7" applyNumberFormat="1" applyFont="1" applyBorder="1" applyAlignment="1" applyProtection="1">
      <alignment horizontal="center" vertical="center" wrapText="1"/>
      <protection locked="0"/>
    </xf>
    <xf numFmtId="0" fontId="15" fillId="4" borderId="21" xfId="7" applyNumberFormat="1" applyFont="1" applyBorder="1" applyAlignment="1" applyProtection="1">
      <alignment horizontal="center" vertical="center" wrapText="1"/>
      <protection locked="0"/>
    </xf>
    <xf numFmtId="0" fontId="15" fillId="5" borderId="22" xfId="5" applyFont="1" applyFill="1" applyBorder="1" applyAlignment="1">
      <alignment horizontal="center" vertical="center" wrapText="1"/>
    </xf>
    <xf numFmtId="0" fontId="15" fillId="5" borderId="2" xfId="5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</cellXfs>
  <cellStyles count="8">
    <cellStyle name="xl28" xfId="7"/>
    <cellStyle name="ЗГ1" xfId="2"/>
    <cellStyle name="ЗГ2" xfId="3"/>
    <cellStyle name="ЗГ3" xfId="4"/>
    <cellStyle name="Обычный" xfId="0" builtinId="0"/>
    <cellStyle name="Обычный 2" xfId="5"/>
    <cellStyle name="Обычный 3" xfId="6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87" sqref="A87"/>
    </sheetView>
  </sheetViews>
  <sheetFormatPr defaultRowHeight="12.75" x14ac:dyDescent="0.2"/>
  <cols>
    <col min="1" max="1" width="71.33203125" style="1" customWidth="1"/>
    <col min="2" max="2" width="12.33203125" style="1" customWidth="1"/>
    <col min="3" max="3" width="29.1640625" style="1" customWidth="1"/>
    <col min="4" max="5" width="25.5" style="1" customWidth="1"/>
    <col min="6" max="6" width="22.6640625" style="1" customWidth="1"/>
    <col min="7" max="7" width="18.83203125" style="1" customWidth="1"/>
    <col min="8" max="8" width="12.1640625" style="1" bestFit="1" customWidth="1"/>
    <col min="9" max="16384" width="9.33203125" style="1"/>
  </cols>
  <sheetData>
    <row r="1" spans="1:7" ht="16.5" customHeight="1" x14ac:dyDescent="0.2">
      <c r="C1" s="2"/>
      <c r="D1" s="2"/>
      <c r="E1" s="2"/>
    </row>
    <row r="2" spans="1:7" ht="41.25" customHeight="1" x14ac:dyDescent="0.2">
      <c r="A2" s="36" t="s">
        <v>158</v>
      </c>
      <c r="B2" s="36"/>
      <c r="C2" s="36"/>
      <c r="D2" s="36"/>
      <c r="E2" s="36"/>
      <c r="F2" s="36"/>
      <c r="G2" s="36"/>
    </row>
    <row r="3" spans="1:7" ht="24" customHeight="1" thickBot="1" x14ac:dyDescent="0.25">
      <c r="A3" s="1" t="s">
        <v>0</v>
      </c>
      <c r="C3" s="3"/>
      <c r="D3" s="3"/>
      <c r="E3" s="3"/>
      <c r="G3" s="3" t="s">
        <v>1</v>
      </c>
    </row>
    <row r="4" spans="1:7" ht="99.75" customHeight="1" thickBot="1" x14ac:dyDescent="0.25">
      <c r="A4" s="4" t="s">
        <v>2</v>
      </c>
      <c r="B4" s="5" t="s">
        <v>3</v>
      </c>
      <c r="C4" s="32" t="s">
        <v>4</v>
      </c>
      <c r="D4" s="32" t="s">
        <v>5</v>
      </c>
      <c r="E4" s="33" t="s">
        <v>6</v>
      </c>
      <c r="F4" s="34" t="s">
        <v>159</v>
      </c>
      <c r="G4" s="35" t="s">
        <v>160</v>
      </c>
    </row>
    <row r="5" spans="1:7" ht="18.75" customHeight="1" x14ac:dyDescent="0.25">
      <c r="A5" s="6" t="s">
        <v>7</v>
      </c>
      <c r="B5" s="7" t="s">
        <v>8</v>
      </c>
      <c r="C5" s="8">
        <f>SUM(C6:C14)</f>
        <v>2624380494.3900003</v>
      </c>
      <c r="D5" s="8">
        <f>SUM(D6:D14)</f>
        <v>1213717109.5799999</v>
      </c>
      <c r="E5" s="8">
        <f>SUM(E6:E14)</f>
        <v>254382501.84</v>
      </c>
      <c r="F5" s="9">
        <f>E5/C5*100</f>
        <v>9.6930495552676152</v>
      </c>
      <c r="G5" s="10">
        <f>E5/D5*100</f>
        <v>20.958961510234264</v>
      </c>
    </row>
    <row r="6" spans="1:7" ht="36.75" customHeight="1" x14ac:dyDescent="0.25">
      <c r="A6" s="11" t="s">
        <v>9</v>
      </c>
      <c r="B6" s="12" t="s">
        <v>10</v>
      </c>
      <c r="C6" s="13">
        <v>3500000</v>
      </c>
      <c r="D6" s="14">
        <v>4100000</v>
      </c>
      <c r="E6" s="14">
        <v>834498.05</v>
      </c>
      <c r="F6" s="15">
        <f>E6/C6*100</f>
        <v>23.84280142857143</v>
      </c>
      <c r="G6" s="16">
        <f>E6/D6*100</f>
        <v>20.353610975609758</v>
      </c>
    </row>
    <row r="7" spans="1:7" ht="51.75" customHeight="1" x14ac:dyDescent="0.25">
      <c r="A7" s="11" t="s">
        <v>11</v>
      </c>
      <c r="B7" s="12" t="s">
        <v>12</v>
      </c>
      <c r="C7" s="13">
        <v>103120500</v>
      </c>
      <c r="D7" s="14">
        <v>104948078.29000001</v>
      </c>
      <c r="E7" s="14">
        <v>21743454.41</v>
      </c>
      <c r="F7" s="15">
        <f t="shared" ref="F7:F70" si="0">E7/C7*100</f>
        <v>21.08548194587885</v>
      </c>
      <c r="G7" s="16">
        <f t="shared" ref="G7:G70" si="1">E7/D7*100</f>
        <v>20.718296860964848</v>
      </c>
    </row>
    <row r="8" spans="1:7" ht="50.25" customHeight="1" x14ac:dyDescent="0.25">
      <c r="A8" s="11" t="s">
        <v>13</v>
      </c>
      <c r="B8" s="12" t="s">
        <v>14</v>
      </c>
      <c r="C8" s="13">
        <v>121074500</v>
      </c>
      <c r="D8" s="14">
        <v>121474500</v>
      </c>
      <c r="E8" s="14">
        <v>29863520.690000001</v>
      </c>
      <c r="F8" s="15">
        <f t="shared" si="0"/>
        <v>24.665409058059296</v>
      </c>
      <c r="G8" s="16">
        <f t="shared" si="1"/>
        <v>24.584189019094545</v>
      </c>
    </row>
    <row r="9" spans="1:7" ht="18" customHeight="1" x14ac:dyDescent="0.25">
      <c r="A9" s="11" t="s">
        <v>15</v>
      </c>
      <c r="B9" s="12" t="s">
        <v>16</v>
      </c>
      <c r="C9" s="13">
        <v>143114300</v>
      </c>
      <c r="D9" s="14">
        <v>143114300</v>
      </c>
      <c r="E9" s="14">
        <v>39000611.380000003</v>
      </c>
      <c r="F9" s="15">
        <f t="shared" si="0"/>
        <v>27.251372769876948</v>
      </c>
      <c r="G9" s="16">
        <f t="shared" si="1"/>
        <v>27.251372769876948</v>
      </c>
    </row>
    <row r="10" spans="1:7" ht="47.25" x14ac:dyDescent="0.25">
      <c r="A10" s="11" t="s">
        <v>17</v>
      </c>
      <c r="B10" s="12" t="s">
        <v>18</v>
      </c>
      <c r="C10" s="13">
        <v>175237900</v>
      </c>
      <c r="D10" s="14">
        <v>175237900</v>
      </c>
      <c r="E10" s="14">
        <v>35226943.950000003</v>
      </c>
      <c r="F10" s="15">
        <f t="shared" si="0"/>
        <v>20.102354542025441</v>
      </c>
      <c r="G10" s="16">
        <f t="shared" si="1"/>
        <v>20.102354542025441</v>
      </c>
    </row>
    <row r="11" spans="1:7" ht="18" customHeight="1" x14ac:dyDescent="0.25">
      <c r="A11" s="11" t="s">
        <v>19</v>
      </c>
      <c r="B11" s="12" t="s">
        <v>20</v>
      </c>
      <c r="C11" s="13">
        <v>54819900</v>
      </c>
      <c r="D11" s="14">
        <v>55319900</v>
      </c>
      <c r="E11" s="14">
        <v>14475827.140000001</v>
      </c>
      <c r="F11" s="15">
        <f t="shared" si="0"/>
        <v>26.40615386018581</v>
      </c>
      <c r="G11" s="16">
        <f t="shared" si="1"/>
        <v>26.16748609451572</v>
      </c>
    </row>
    <row r="12" spans="1:7" ht="18.75" customHeight="1" x14ac:dyDescent="0.25">
      <c r="A12" s="11" t="s">
        <v>21</v>
      </c>
      <c r="B12" s="12" t="s">
        <v>22</v>
      </c>
      <c r="C12" s="13">
        <v>6105000</v>
      </c>
      <c r="D12" s="14">
        <v>6105000</v>
      </c>
      <c r="E12" s="14">
        <v>0</v>
      </c>
      <c r="F12" s="15">
        <f t="shared" si="0"/>
        <v>0</v>
      </c>
      <c r="G12" s="16">
        <f t="shared" si="1"/>
        <v>0</v>
      </c>
    </row>
    <row r="13" spans="1:7" ht="18" customHeight="1" x14ac:dyDescent="0.25">
      <c r="A13" s="11" t="s">
        <v>23</v>
      </c>
      <c r="B13" s="12" t="s">
        <v>24</v>
      </c>
      <c r="C13" s="13">
        <v>40000000</v>
      </c>
      <c r="D13" s="14">
        <v>37509057.009999998</v>
      </c>
      <c r="E13" s="14">
        <v>0</v>
      </c>
      <c r="F13" s="15">
        <f t="shared" si="0"/>
        <v>0</v>
      </c>
      <c r="G13" s="16">
        <f t="shared" si="1"/>
        <v>0</v>
      </c>
    </row>
    <row r="14" spans="1:7" ht="18.75" customHeight="1" x14ac:dyDescent="0.25">
      <c r="A14" s="11" t="s">
        <v>25</v>
      </c>
      <c r="B14" s="12" t="s">
        <v>26</v>
      </c>
      <c r="C14" s="13">
        <v>1977408394.3900001</v>
      </c>
      <c r="D14" s="14">
        <v>565908374.27999997</v>
      </c>
      <c r="E14" s="14">
        <v>113237646.22</v>
      </c>
      <c r="F14" s="15">
        <f t="shared" si="0"/>
        <v>5.7265684995199013</v>
      </c>
      <c r="G14" s="16">
        <f t="shared" si="1"/>
        <v>20.009890534677314</v>
      </c>
    </row>
    <row r="15" spans="1:7" ht="19.5" customHeight="1" x14ac:dyDescent="0.25">
      <c r="A15" s="17" t="s">
        <v>27</v>
      </c>
      <c r="B15" s="18" t="s">
        <v>28</v>
      </c>
      <c r="C15" s="19">
        <f>SUM(C16)</f>
        <v>27890700</v>
      </c>
      <c r="D15" s="19">
        <f>SUM(D16)</f>
        <v>27890700</v>
      </c>
      <c r="E15" s="19">
        <f>SUM(E16)</f>
        <v>6972675</v>
      </c>
      <c r="F15" s="20">
        <f t="shared" si="0"/>
        <v>25</v>
      </c>
      <c r="G15" s="21">
        <f t="shared" si="1"/>
        <v>25</v>
      </c>
    </row>
    <row r="16" spans="1:7" ht="18.75" customHeight="1" x14ac:dyDescent="0.25">
      <c r="A16" s="11" t="s">
        <v>29</v>
      </c>
      <c r="B16" s="12" t="s">
        <v>30</v>
      </c>
      <c r="C16" s="13">
        <v>27890700</v>
      </c>
      <c r="D16" s="14">
        <v>27890700</v>
      </c>
      <c r="E16" s="14">
        <v>6972675</v>
      </c>
      <c r="F16" s="15">
        <f t="shared" si="0"/>
        <v>25</v>
      </c>
      <c r="G16" s="16">
        <f t="shared" si="1"/>
        <v>25</v>
      </c>
    </row>
    <row r="17" spans="1:7" ht="36.75" customHeight="1" x14ac:dyDescent="0.25">
      <c r="A17" s="17" t="s">
        <v>31</v>
      </c>
      <c r="B17" s="18" t="s">
        <v>32</v>
      </c>
      <c r="C17" s="19">
        <f>SUM(C18:C21)</f>
        <v>310643500</v>
      </c>
      <c r="D17" s="19">
        <f>SUM(D18:D21)</f>
        <v>320510500</v>
      </c>
      <c r="E17" s="19">
        <f>SUM(E18:E21)</f>
        <v>83377773.719999999</v>
      </c>
      <c r="F17" s="20">
        <f t="shared" si="0"/>
        <v>26.840340686349464</v>
      </c>
      <c r="G17" s="21">
        <f t="shared" si="1"/>
        <v>26.014053742389091</v>
      </c>
    </row>
    <row r="18" spans="1:7" ht="17.25" customHeight="1" x14ac:dyDescent="0.25">
      <c r="A18" s="11" t="s">
        <v>33</v>
      </c>
      <c r="B18" s="12" t="s">
        <v>34</v>
      </c>
      <c r="C18" s="13">
        <v>72481700</v>
      </c>
      <c r="D18" s="14">
        <v>72481700</v>
      </c>
      <c r="E18" s="14">
        <v>14155575.039999999</v>
      </c>
      <c r="F18" s="15">
        <f t="shared" si="0"/>
        <v>19.529860695872198</v>
      </c>
      <c r="G18" s="16">
        <f t="shared" si="1"/>
        <v>19.529860695872198</v>
      </c>
    </row>
    <row r="19" spans="1:7" ht="36" customHeight="1" x14ac:dyDescent="0.25">
      <c r="A19" s="11" t="s">
        <v>35</v>
      </c>
      <c r="B19" s="12" t="s">
        <v>36</v>
      </c>
      <c r="C19" s="13">
        <v>8904500</v>
      </c>
      <c r="D19" s="14">
        <v>17489254.609999999</v>
      </c>
      <c r="E19" s="14">
        <v>4218583.29</v>
      </c>
      <c r="F19" s="15">
        <f t="shared" si="0"/>
        <v>47.375858161603688</v>
      </c>
      <c r="G19" s="16">
        <f t="shared" si="1"/>
        <v>24.121001060776486</v>
      </c>
    </row>
    <row r="20" spans="1:7" ht="19.5" customHeight="1" x14ac:dyDescent="0.25">
      <c r="A20" s="11" t="s">
        <v>37</v>
      </c>
      <c r="B20" s="12" t="s">
        <v>38</v>
      </c>
      <c r="C20" s="13">
        <v>170954100</v>
      </c>
      <c r="D20" s="14">
        <v>177078363</v>
      </c>
      <c r="E20" s="14">
        <v>53246149.859999999</v>
      </c>
      <c r="F20" s="15">
        <f t="shared" si="0"/>
        <v>31.146459698831443</v>
      </c>
      <c r="G20" s="16">
        <f t="shared" si="1"/>
        <v>30.069258015447094</v>
      </c>
    </row>
    <row r="21" spans="1:7" ht="33.75" customHeight="1" x14ac:dyDescent="0.25">
      <c r="A21" s="11" t="s">
        <v>39</v>
      </c>
      <c r="B21" s="12" t="s">
        <v>40</v>
      </c>
      <c r="C21" s="13">
        <v>58303200</v>
      </c>
      <c r="D21" s="14">
        <v>53461182.390000001</v>
      </c>
      <c r="E21" s="14">
        <v>11757465.529999999</v>
      </c>
      <c r="F21" s="15">
        <f t="shared" si="0"/>
        <v>20.166072411119799</v>
      </c>
      <c r="G21" s="16">
        <f t="shared" si="1"/>
        <v>21.992528044421352</v>
      </c>
    </row>
    <row r="22" spans="1:7" ht="18" customHeight="1" x14ac:dyDescent="0.25">
      <c r="A22" s="17" t="s">
        <v>41</v>
      </c>
      <c r="B22" s="18" t="s">
        <v>42</v>
      </c>
      <c r="C22" s="19">
        <f>SUM(C23:C31)</f>
        <v>8048022614.6200008</v>
      </c>
      <c r="D22" s="19">
        <f>SUM(D23:D31)</f>
        <v>12841474701.41</v>
      </c>
      <c r="E22" s="19">
        <f>SUM(E23:E31)</f>
        <v>2940597072.2200003</v>
      </c>
      <c r="F22" s="20">
        <f t="shared" si="0"/>
        <v>36.538131327788832</v>
      </c>
      <c r="G22" s="21">
        <f t="shared" si="1"/>
        <v>22.899216332973978</v>
      </c>
    </row>
    <row r="23" spans="1:7" ht="18" customHeight="1" x14ac:dyDescent="0.25">
      <c r="A23" s="11" t="s">
        <v>43</v>
      </c>
      <c r="B23" s="12" t="s">
        <v>44</v>
      </c>
      <c r="C23" s="13">
        <v>234889177</v>
      </c>
      <c r="D23" s="14">
        <v>232162426.69999999</v>
      </c>
      <c r="E23" s="14">
        <v>54210573.090000004</v>
      </c>
      <c r="F23" s="15">
        <f t="shared" si="0"/>
        <v>23.079212836613586</v>
      </c>
      <c r="G23" s="16">
        <f t="shared" si="1"/>
        <v>23.350278449686797</v>
      </c>
    </row>
    <row r="24" spans="1:7" ht="18" customHeight="1" x14ac:dyDescent="0.25">
      <c r="A24" s="11" t="s">
        <v>45</v>
      </c>
      <c r="B24" s="22" t="s">
        <v>46</v>
      </c>
      <c r="C24" s="13">
        <v>0</v>
      </c>
      <c r="D24" s="14">
        <v>1064667</v>
      </c>
      <c r="E24" s="14">
        <v>1024667</v>
      </c>
      <c r="F24" s="15"/>
      <c r="G24" s="16">
        <f t="shared" si="1"/>
        <v>96.242956717922141</v>
      </c>
    </row>
    <row r="25" spans="1:7" ht="18" customHeight="1" x14ac:dyDescent="0.25">
      <c r="A25" s="11" t="s">
        <v>47</v>
      </c>
      <c r="B25" s="12" t="s">
        <v>48</v>
      </c>
      <c r="C25" s="13">
        <v>1079337300</v>
      </c>
      <c r="D25" s="14">
        <v>3312926600</v>
      </c>
      <c r="E25" s="14">
        <v>719055381.69000006</v>
      </c>
      <c r="F25" s="15">
        <f t="shared" si="0"/>
        <v>66.620080830153839</v>
      </c>
      <c r="G25" s="16">
        <f t="shared" si="1"/>
        <v>21.704537060676202</v>
      </c>
    </row>
    <row r="26" spans="1:7" ht="18.75" customHeight="1" x14ac:dyDescent="0.25">
      <c r="A26" s="11" t="s">
        <v>49</v>
      </c>
      <c r="B26" s="12" t="s">
        <v>50</v>
      </c>
      <c r="C26" s="13">
        <v>9237400</v>
      </c>
      <c r="D26" s="14">
        <v>17470900</v>
      </c>
      <c r="E26" s="14">
        <v>0</v>
      </c>
      <c r="F26" s="15">
        <f t="shared" si="0"/>
        <v>0</v>
      </c>
      <c r="G26" s="16">
        <f t="shared" si="1"/>
        <v>0</v>
      </c>
    </row>
    <row r="27" spans="1:7" ht="19.5" customHeight="1" x14ac:dyDescent="0.25">
      <c r="A27" s="11" t="s">
        <v>51</v>
      </c>
      <c r="B27" s="12" t="s">
        <v>52</v>
      </c>
      <c r="C27" s="13">
        <v>291849200</v>
      </c>
      <c r="D27" s="14">
        <v>293017532.89999998</v>
      </c>
      <c r="E27" s="14">
        <v>62104339.299999997</v>
      </c>
      <c r="F27" s="15">
        <f t="shared" si="0"/>
        <v>21.279598950416858</v>
      </c>
      <c r="G27" s="16">
        <f t="shared" si="1"/>
        <v>21.194751960864661</v>
      </c>
    </row>
    <row r="28" spans="1:7" ht="18" customHeight="1" x14ac:dyDescent="0.25">
      <c r="A28" s="11" t="s">
        <v>53</v>
      </c>
      <c r="B28" s="12" t="s">
        <v>54</v>
      </c>
      <c r="C28" s="13">
        <v>218970800</v>
      </c>
      <c r="D28" s="14">
        <v>374110800</v>
      </c>
      <c r="E28" s="14">
        <v>222089826.34999999</v>
      </c>
      <c r="F28" s="15">
        <f t="shared" si="0"/>
        <v>101.42440286558755</v>
      </c>
      <c r="G28" s="16">
        <f t="shared" si="1"/>
        <v>59.364719315774892</v>
      </c>
    </row>
    <row r="29" spans="1:7" ht="18" customHeight="1" x14ac:dyDescent="0.25">
      <c r="A29" s="11" t="s">
        <v>55</v>
      </c>
      <c r="B29" s="12" t="s">
        <v>56</v>
      </c>
      <c r="C29" s="13">
        <v>3408595860.5500002</v>
      </c>
      <c r="D29" s="14">
        <v>5796779071.4499998</v>
      </c>
      <c r="E29" s="14">
        <v>1449581566.2</v>
      </c>
      <c r="F29" s="15">
        <f t="shared" si="0"/>
        <v>42.527234835229194</v>
      </c>
      <c r="G29" s="16">
        <f t="shared" si="1"/>
        <v>25.00667264238869</v>
      </c>
    </row>
    <row r="30" spans="1:7" ht="18" customHeight="1" x14ac:dyDescent="0.25">
      <c r="A30" s="11" t="s">
        <v>57</v>
      </c>
      <c r="B30" s="12" t="s">
        <v>58</v>
      </c>
      <c r="C30" s="13">
        <v>66541192.719999999</v>
      </c>
      <c r="D30" s="14">
        <v>175558049.75</v>
      </c>
      <c r="E30" s="14">
        <v>81792349.819999993</v>
      </c>
      <c r="F30" s="15">
        <f t="shared" si="0"/>
        <v>122.91987335450334</v>
      </c>
      <c r="G30" s="16">
        <f t="shared" si="1"/>
        <v>46.589917088094104</v>
      </c>
    </row>
    <row r="31" spans="1:7" ht="18" customHeight="1" x14ac:dyDescent="0.25">
      <c r="A31" s="11" t="s">
        <v>59</v>
      </c>
      <c r="B31" s="12" t="s">
        <v>60</v>
      </c>
      <c r="C31" s="13">
        <v>2738601684.3499999</v>
      </c>
      <c r="D31" s="14">
        <v>2638384653.6100001</v>
      </c>
      <c r="E31" s="14">
        <v>350738368.76999998</v>
      </c>
      <c r="F31" s="15">
        <f t="shared" si="0"/>
        <v>12.807206348200536</v>
      </c>
      <c r="G31" s="16">
        <f t="shared" si="1"/>
        <v>13.293678322836595</v>
      </c>
    </row>
    <row r="32" spans="1:7" ht="19.5" customHeight="1" x14ac:dyDescent="0.25">
      <c r="A32" s="17" t="s">
        <v>61</v>
      </c>
      <c r="B32" s="18" t="s">
        <v>62</v>
      </c>
      <c r="C32" s="19">
        <f>SUM(C33:C36)</f>
        <v>1884163400</v>
      </c>
      <c r="D32" s="19">
        <f>SUM(D33:D36)</f>
        <v>2290726061.3899999</v>
      </c>
      <c r="E32" s="19">
        <f>SUM(E33:E36)</f>
        <v>1040976074.2199999</v>
      </c>
      <c r="F32" s="20">
        <f t="shared" si="0"/>
        <v>55.248715383177483</v>
      </c>
      <c r="G32" s="21">
        <f t="shared" si="1"/>
        <v>45.443062431844922</v>
      </c>
    </row>
    <row r="33" spans="1:7" ht="18" customHeight="1" x14ac:dyDescent="0.25">
      <c r="A33" s="11" t="s">
        <v>63</v>
      </c>
      <c r="B33" s="12" t="s">
        <v>64</v>
      </c>
      <c r="C33" s="13">
        <v>1637071300</v>
      </c>
      <c r="D33" s="14">
        <v>1636081282.5</v>
      </c>
      <c r="E33" s="14">
        <v>546563600.47000003</v>
      </c>
      <c r="F33" s="15">
        <f t="shared" si="0"/>
        <v>33.386670480998596</v>
      </c>
      <c r="G33" s="16">
        <f t="shared" si="1"/>
        <v>33.406873259672537</v>
      </c>
    </row>
    <row r="34" spans="1:7" ht="18" customHeight="1" x14ac:dyDescent="0.25">
      <c r="A34" s="11" t="s">
        <v>65</v>
      </c>
      <c r="B34" s="12" t="s">
        <v>66</v>
      </c>
      <c r="C34" s="13">
        <v>114287100</v>
      </c>
      <c r="D34" s="14">
        <v>519683378.88999999</v>
      </c>
      <c r="E34" s="14">
        <v>460108398.07999998</v>
      </c>
      <c r="F34" s="15">
        <f t="shared" si="0"/>
        <v>402.58996691665112</v>
      </c>
      <c r="G34" s="16">
        <f t="shared" si="1"/>
        <v>88.536292821747125</v>
      </c>
    </row>
    <row r="35" spans="1:7" ht="18.75" customHeight="1" x14ac:dyDescent="0.25">
      <c r="A35" s="11" t="s">
        <v>67</v>
      </c>
      <c r="B35" s="12" t="s">
        <v>68</v>
      </c>
      <c r="C35" s="13">
        <v>4200000</v>
      </c>
      <c r="D35" s="14">
        <v>6356400</v>
      </c>
      <c r="E35" s="14">
        <v>0</v>
      </c>
      <c r="F35" s="15">
        <f t="shared" si="0"/>
        <v>0</v>
      </c>
      <c r="G35" s="16">
        <f t="shared" si="1"/>
        <v>0</v>
      </c>
    </row>
    <row r="36" spans="1:7" ht="31.5" customHeight="1" x14ac:dyDescent="0.25">
      <c r="A36" s="11" t="s">
        <v>69</v>
      </c>
      <c r="B36" s="12" t="s">
        <v>70</v>
      </c>
      <c r="C36" s="13">
        <v>128605000</v>
      </c>
      <c r="D36" s="14">
        <v>128605000</v>
      </c>
      <c r="E36" s="14">
        <v>34304075.670000002</v>
      </c>
      <c r="F36" s="15">
        <f t="shared" si="0"/>
        <v>26.673982870028386</v>
      </c>
      <c r="G36" s="16">
        <f t="shared" si="1"/>
        <v>26.673982870028386</v>
      </c>
    </row>
    <row r="37" spans="1:7" ht="19.5" customHeight="1" x14ac:dyDescent="0.25">
      <c r="A37" s="17" t="s">
        <v>71</v>
      </c>
      <c r="B37" s="18" t="s">
        <v>72</v>
      </c>
      <c r="C37" s="19">
        <f>SUM(C38:C40)</f>
        <v>23526300</v>
      </c>
      <c r="D37" s="19">
        <f>SUM(D38:D40)</f>
        <v>24539719</v>
      </c>
      <c r="E37" s="19">
        <f>SUM(E38:E40)</f>
        <v>4966711.8900000006</v>
      </c>
      <c r="F37" s="20">
        <f t="shared" si="0"/>
        <v>21.111317504239938</v>
      </c>
      <c r="G37" s="21">
        <f t="shared" si="1"/>
        <v>20.239481511585364</v>
      </c>
    </row>
    <row r="38" spans="1:7" ht="20.25" customHeight="1" x14ac:dyDescent="0.25">
      <c r="A38" s="11" t="s">
        <v>73</v>
      </c>
      <c r="B38" s="12" t="s">
        <v>74</v>
      </c>
      <c r="C38" s="13">
        <v>250000</v>
      </c>
      <c r="D38" s="14">
        <v>250000</v>
      </c>
      <c r="E38" s="14">
        <v>250000</v>
      </c>
      <c r="F38" s="15">
        <f t="shared" si="0"/>
        <v>100</v>
      </c>
      <c r="G38" s="16">
        <f t="shared" si="1"/>
        <v>100</v>
      </c>
    </row>
    <row r="39" spans="1:7" ht="31.5" customHeight="1" x14ac:dyDescent="0.25">
      <c r="A39" s="11" t="s">
        <v>75</v>
      </c>
      <c r="B39" s="12" t="s">
        <v>76</v>
      </c>
      <c r="C39" s="13">
        <v>10744100</v>
      </c>
      <c r="D39" s="14">
        <v>10844100</v>
      </c>
      <c r="E39" s="14">
        <v>2313664.17</v>
      </c>
      <c r="F39" s="15">
        <f t="shared" si="0"/>
        <v>21.534276207406855</v>
      </c>
      <c r="G39" s="16">
        <f t="shared" si="1"/>
        <v>21.335695631726008</v>
      </c>
    </row>
    <row r="40" spans="1:7" ht="15.75" x14ac:dyDescent="0.25">
      <c r="A40" s="11" t="s">
        <v>77</v>
      </c>
      <c r="B40" s="12" t="s">
        <v>78</v>
      </c>
      <c r="C40" s="13">
        <v>12532200</v>
      </c>
      <c r="D40" s="14">
        <v>13445619</v>
      </c>
      <c r="E40" s="14">
        <v>2403047.7200000002</v>
      </c>
      <c r="F40" s="15">
        <f t="shared" si="0"/>
        <v>19.174986993504735</v>
      </c>
      <c r="G40" s="16">
        <f t="shared" si="1"/>
        <v>17.872347267909348</v>
      </c>
    </row>
    <row r="41" spans="1:7" ht="16.5" customHeight="1" x14ac:dyDescent="0.25">
      <c r="A41" s="17" t="s">
        <v>79</v>
      </c>
      <c r="B41" s="18" t="s">
        <v>80</v>
      </c>
      <c r="C41" s="19">
        <f>SUM(C42:C48)</f>
        <v>9770196272.670002</v>
      </c>
      <c r="D41" s="19">
        <f>SUM(D42:D48)</f>
        <v>11042876013.34</v>
      </c>
      <c r="E41" s="19">
        <f>SUM(E42:E48)</f>
        <v>2348257884.3699994</v>
      </c>
      <c r="F41" s="20">
        <f t="shared" si="0"/>
        <v>24.034910034906257</v>
      </c>
      <c r="G41" s="21">
        <f t="shared" si="1"/>
        <v>21.26491216177072</v>
      </c>
    </row>
    <row r="42" spans="1:7" ht="18" customHeight="1" x14ac:dyDescent="0.25">
      <c r="A42" s="11" t="s">
        <v>81</v>
      </c>
      <c r="B42" s="12" t="s">
        <v>82</v>
      </c>
      <c r="C42" s="13">
        <v>2568702640</v>
      </c>
      <c r="D42" s="14">
        <v>2568702640</v>
      </c>
      <c r="E42" s="14">
        <v>662870892.17999995</v>
      </c>
      <c r="F42" s="15">
        <f t="shared" si="0"/>
        <v>25.805668661593305</v>
      </c>
      <c r="G42" s="16">
        <f t="shared" si="1"/>
        <v>25.805668661593305</v>
      </c>
    </row>
    <row r="43" spans="1:7" ht="18" customHeight="1" x14ac:dyDescent="0.25">
      <c r="A43" s="11" t="s">
        <v>83</v>
      </c>
      <c r="B43" s="12" t="s">
        <v>84</v>
      </c>
      <c r="C43" s="13">
        <v>5129914302.0900002</v>
      </c>
      <c r="D43" s="14">
        <v>5586956295.0900002</v>
      </c>
      <c r="E43" s="14">
        <v>1273907343.8299999</v>
      </c>
      <c r="F43" s="15">
        <f t="shared" si="0"/>
        <v>24.832916669017102</v>
      </c>
      <c r="G43" s="16">
        <f t="shared" si="1"/>
        <v>22.801455328182023</v>
      </c>
    </row>
    <row r="44" spans="1:7" ht="18" customHeight="1" x14ac:dyDescent="0.25">
      <c r="A44" s="11" t="s">
        <v>85</v>
      </c>
      <c r="B44" s="22" t="s">
        <v>86</v>
      </c>
      <c r="C44" s="13">
        <v>0</v>
      </c>
      <c r="D44" s="14">
        <v>65144293.560000002</v>
      </c>
      <c r="E44" s="14">
        <v>17559047.050000001</v>
      </c>
      <c r="F44" s="15"/>
      <c r="G44" s="16">
        <f t="shared" si="1"/>
        <v>26.954083144408575</v>
      </c>
    </row>
    <row r="45" spans="1:7" ht="18.75" customHeight="1" x14ac:dyDescent="0.25">
      <c r="A45" s="11" t="s">
        <v>87</v>
      </c>
      <c r="B45" s="12" t="s">
        <v>88</v>
      </c>
      <c r="C45" s="13">
        <v>1217469056.6300001</v>
      </c>
      <c r="D45" s="14">
        <v>1218269056.6300001</v>
      </c>
      <c r="E45" s="14">
        <v>274992973.14999998</v>
      </c>
      <c r="F45" s="15">
        <f t="shared" si="0"/>
        <v>22.587265906469181</v>
      </c>
      <c r="G45" s="16">
        <f t="shared" si="1"/>
        <v>22.572433540312595</v>
      </c>
    </row>
    <row r="46" spans="1:7" ht="32.25" customHeight="1" x14ac:dyDescent="0.25">
      <c r="A46" s="11" t="s">
        <v>89</v>
      </c>
      <c r="B46" s="12" t="s">
        <v>90</v>
      </c>
      <c r="C46" s="13">
        <v>144722603.94999999</v>
      </c>
      <c r="D46" s="14">
        <v>144473664.06</v>
      </c>
      <c r="E46" s="14">
        <v>24931344.469999999</v>
      </c>
      <c r="F46" s="15">
        <f t="shared" si="0"/>
        <v>17.226987208310248</v>
      </c>
      <c r="G46" s="16">
        <f t="shared" si="1"/>
        <v>17.256670710342057</v>
      </c>
    </row>
    <row r="47" spans="1:7" ht="18" customHeight="1" x14ac:dyDescent="0.25">
      <c r="A47" s="11" t="s">
        <v>91</v>
      </c>
      <c r="B47" s="12" t="s">
        <v>92</v>
      </c>
      <c r="C47" s="13">
        <v>183454190</v>
      </c>
      <c r="D47" s="14">
        <v>183807594</v>
      </c>
      <c r="E47" s="14">
        <v>16389671.710000001</v>
      </c>
      <c r="F47" s="15">
        <f t="shared" si="0"/>
        <v>8.9339315226324345</v>
      </c>
      <c r="G47" s="16">
        <f t="shared" si="1"/>
        <v>8.916754391551418</v>
      </c>
    </row>
    <row r="48" spans="1:7" ht="21" customHeight="1" x14ac:dyDescent="0.25">
      <c r="A48" s="11" t="s">
        <v>93</v>
      </c>
      <c r="B48" s="12" t="s">
        <v>94</v>
      </c>
      <c r="C48" s="13">
        <v>525933480</v>
      </c>
      <c r="D48" s="14">
        <v>1275522470</v>
      </c>
      <c r="E48" s="14">
        <v>77606611.980000004</v>
      </c>
      <c r="F48" s="15">
        <f t="shared" si="0"/>
        <v>14.755974839251534</v>
      </c>
      <c r="G48" s="16">
        <f t="shared" si="1"/>
        <v>6.0842998696839894</v>
      </c>
    </row>
    <row r="49" spans="1:7" ht="20.25" customHeight="1" x14ac:dyDescent="0.25">
      <c r="A49" s="17" t="s">
        <v>95</v>
      </c>
      <c r="B49" s="18" t="s">
        <v>96</v>
      </c>
      <c r="C49" s="19">
        <f>SUM(C50:C51)</f>
        <v>484544647.25999999</v>
      </c>
      <c r="D49" s="19">
        <f>SUM(D50:D51)</f>
        <v>535744440.07999998</v>
      </c>
      <c r="E49" s="19">
        <f>SUM(E50:E51)</f>
        <v>128120819.95</v>
      </c>
      <c r="F49" s="20">
        <f t="shared" si="0"/>
        <v>26.441489071130349</v>
      </c>
      <c r="G49" s="21">
        <f t="shared" si="1"/>
        <v>23.914540285451842</v>
      </c>
    </row>
    <row r="50" spans="1:7" ht="21" customHeight="1" x14ac:dyDescent="0.25">
      <c r="A50" s="11" t="s">
        <v>97</v>
      </c>
      <c r="B50" s="12" t="s">
        <v>98</v>
      </c>
      <c r="C50" s="13">
        <v>447849947.25999999</v>
      </c>
      <c r="D50" s="14">
        <v>498870970.07999998</v>
      </c>
      <c r="E50" s="14">
        <v>117575364.12</v>
      </c>
      <c r="F50" s="15">
        <f t="shared" si="0"/>
        <v>26.253294175725657</v>
      </c>
      <c r="G50" s="16">
        <f t="shared" si="1"/>
        <v>23.568291436389931</v>
      </c>
    </row>
    <row r="51" spans="1:7" ht="19.5" customHeight="1" x14ac:dyDescent="0.25">
      <c r="A51" s="11" t="s">
        <v>99</v>
      </c>
      <c r="B51" s="12" t="s">
        <v>100</v>
      </c>
      <c r="C51" s="13">
        <v>36694700</v>
      </c>
      <c r="D51" s="14">
        <v>36873470</v>
      </c>
      <c r="E51" s="14">
        <v>10545455.83</v>
      </c>
      <c r="F51" s="15">
        <f t="shared" si="0"/>
        <v>28.738362297552506</v>
      </c>
      <c r="G51" s="16">
        <f t="shared" si="1"/>
        <v>28.599032936146234</v>
      </c>
    </row>
    <row r="52" spans="1:7" ht="19.5" customHeight="1" x14ac:dyDescent="0.25">
      <c r="A52" s="17" t="s">
        <v>101</v>
      </c>
      <c r="B52" s="18" t="s">
        <v>102</v>
      </c>
      <c r="C52" s="19">
        <f>SUM(C53:C58)</f>
        <v>6198814390</v>
      </c>
      <c r="D52" s="19">
        <f>SUM(D53:D58)</f>
        <v>2998309793.3999996</v>
      </c>
      <c r="E52" s="19">
        <f>SUM(E53:E58)</f>
        <v>1179842188.0799999</v>
      </c>
      <c r="F52" s="20">
        <f t="shared" si="0"/>
        <v>19.033352409830744</v>
      </c>
      <c r="G52" s="21">
        <f t="shared" si="1"/>
        <v>39.350242949448258</v>
      </c>
    </row>
    <row r="53" spans="1:7" ht="20.25" customHeight="1" x14ac:dyDescent="0.25">
      <c r="A53" s="11" t="s">
        <v>103</v>
      </c>
      <c r="B53" s="12" t="s">
        <v>104</v>
      </c>
      <c r="C53" s="13">
        <v>848404501</v>
      </c>
      <c r="D53" s="14">
        <v>881710233.48000002</v>
      </c>
      <c r="E53" s="14">
        <v>181375154.49000001</v>
      </c>
      <c r="F53" s="15">
        <f t="shared" si="0"/>
        <v>21.378381924685243</v>
      </c>
      <c r="G53" s="16">
        <f t="shared" si="1"/>
        <v>20.570834680474896</v>
      </c>
    </row>
    <row r="54" spans="1:7" ht="20.25" customHeight="1" x14ac:dyDescent="0.25">
      <c r="A54" s="11" t="s">
        <v>105</v>
      </c>
      <c r="B54" s="12" t="s">
        <v>106</v>
      </c>
      <c r="C54" s="13">
        <v>165501105</v>
      </c>
      <c r="D54" s="14">
        <v>192068274.84999999</v>
      </c>
      <c r="E54" s="14">
        <v>106649204.98999999</v>
      </c>
      <c r="F54" s="15">
        <f t="shared" si="0"/>
        <v>64.44017699458864</v>
      </c>
      <c r="G54" s="16">
        <f t="shared" si="1"/>
        <v>55.526715733397445</v>
      </c>
    </row>
    <row r="55" spans="1:7" ht="19.5" customHeight="1" x14ac:dyDescent="0.25">
      <c r="A55" s="11" t="s">
        <v>107</v>
      </c>
      <c r="B55" s="12" t="s">
        <v>108</v>
      </c>
      <c r="C55" s="13">
        <v>27500000</v>
      </c>
      <c r="D55" s="14">
        <v>42563108.109999999</v>
      </c>
      <c r="E55" s="14">
        <v>22904108.109999999</v>
      </c>
      <c r="F55" s="15">
        <f t="shared" si="0"/>
        <v>83.287665854545452</v>
      </c>
      <c r="G55" s="16">
        <f t="shared" si="1"/>
        <v>53.812113652054435</v>
      </c>
    </row>
    <row r="56" spans="1:7" ht="18.75" customHeight="1" x14ac:dyDescent="0.25">
      <c r="A56" s="11" t="s">
        <v>109</v>
      </c>
      <c r="B56" s="12" t="s">
        <v>110</v>
      </c>
      <c r="C56" s="13">
        <v>125230223</v>
      </c>
      <c r="D56" s="14">
        <v>125644840</v>
      </c>
      <c r="E56" s="14">
        <v>27515587.690000001</v>
      </c>
      <c r="F56" s="15">
        <f t="shared" si="0"/>
        <v>21.972002469403893</v>
      </c>
      <c r="G56" s="16">
        <f t="shared" si="1"/>
        <v>21.89949677997123</v>
      </c>
    </row>
    <row r="57" spans="1:7" ht="35.25" customHeight="1" x14ac:dyDescent="0.25">
      <c r="A57" s="11" t="s">
        <v>111</v>
      </c>
      <c r="B57" s="12" t="s">
        <v>112</v>
      </c>
      <c r="C57" s="13">
        <v>88180000</v>
      </c>
      <c r="D57" s="14">
        <v>98782600</v>
      </c>
      <c r="E57" s="14">
        <v>28819598.84</v>
      </c>
      <c r="F57" s="15">
        <f t="shared" si="0"/>
        <v>32.682693173055114</v>
      </c>
      <c r="G57" s="16">
        <f t="shared" si="1"/>
        <v>29.174772520666597</v>
      </c>
    </row>
    <row r="58" spans="1:7" ht="18" customHeight="1" x14ac:dyDescent="0.25">
      <c r="A58" s="11" t="s">
        <v>113</v>
      </c>
      <c r="B58" s="12" t="s">
        <v>114</v>
      </c>
      <c r="C58" s="13">
        <v>4943998561</v>
      </c>
      <c r="D58" s="14">
        <v>1657540736.96</v>
      </c>
      <c r="E58" s="14">
        <v>812578533.96000004</v>
      </c>
      <c r="F58" s="15">
        <f t="shared" si="0"/>
        <v>16.435654742497409</v>
      </c>
      <c r="G58" s="16">
        <f t="shared" si="1"/>
        <v>49.023141081304793</v>
      </c>
    </row>
    <row r="59" spans="1:7" ht="22.5" customHeight="1" x14ac:dyDescent="0.25">
      <c r="A59" s="17" t="s">
        <v>115</v>
      </c>
      <c r="B59" s="18" t="s">
        <v>116</v>
      </c>
      <c r="C59" s="19">
        <f>SUM(C60:C64)</f>
        <v>7876028223</v>
      </c>
      <c r="D59" s="19">
        <f>SUM(D60:D64)</f>
        <v>11916827247.800001</v>
      </c>
      <c r="E59" s="19">
        <f>SUM(E60:E64)</f>
        <v>3184066874.5300002</v>
      </c>
      <c r="F59" s="20">
        <f t="shared" si="0"/>
        <v>40.427316718237719</v>
      </c>
      <c r="G59" s="21">
        <f t="shared" si="1"/>
        <v>26.719082255034117</v>
      </c>
    </row>
    <row r="60" spans="1:7" ht="19.5" customHeight="1" x14ac:dyDescent="0.25">
      <c r="A60" s="11" t="s">
        <v>117</v>
      </c>
      <c r="B60" s="12" t="s">
        <v>118</v>
      </c>
      <c r="C60" s="13">
        <v>241309200</v>
      </c>
      <c r="D60" s="14">
        <v>241309200</v>
      </c>
      <c r="E60" s="14">
        <v>109449290.5</v>
      </c>
      <c r="F60" s="15">
        <f t="shared" si="0"/>
        <v>45.356451598198497</v>
      </c>
      <c r="G60" s="16">
        <f t="shared" si="1"/>
        <v>45.356451598198497</v>
      </c>
    </row>
    <row r="61" spans="1:7" ht="18.75" customHeight="1" x14ac:dyDescent="0.25">
      <c r="A61" s="11" t="s">
        <v>119</v>
      </c>
      <c r="B61" s="12" t="s">
        <v>120</v>
      </c>
      <c r="C61" s="13">
        <v>1258047874</v>
      </c>
      <c r="D61" s="14">
        <v>1261813261.52</v>
      </c>
      <c r="E61" s="14">
        <v>295715429.69</v>
      </c>
      <c r="F61" s="15">
        <f t="shared" si="0"/>
        <v>23.505896381332782</v>
      </c>
      <c r="G61" s="16">
        <f t="shared" si="1"/>
        <v>23.43575223910522</v>
      </c>
    </row>
    <row r="62" spans="1:7" ht="19.5" customHeight="1" x14ac:dyDescent="0.25">
      <c r="A62" s="11" t="s">
        <v>121</v>
      </c>
      <c r="B62" s="12" t="s">
        <v>122</v>
      </c>
      <c r="C62" s="13">
        <v>5760416973</v>
      </c>
      <c r="D62" s="14">
        <v>8806936261.1499996</v>
      </c>
      <c r="E62" s="14">
        <v>2479008514.6500001</v>
      </c>
      <c r="F62" s="15">
        <f t="shared" si="0"/>
        <v>43.035226898842765</v>
      </c>
      <c r="G62" s="16">
        <f t="shared" si="1"/>
        <v>28.148364438444272</v>
      </c>
    </row>
    <row r="63" spans="1:7" ht="20.25" customHeight="1" x14ac:dyDescent="0.25">
      <c r="A63" s="11" t="s">
        <v>123</v>
      </c>
      <c r="B63" s="12" t="s">
        <v>124</v>
      </c>
      <c r="C63" s="13">
        <v>227804300</v>
      </c>
      <c r="D63" s="14">
        <v>1193715866.9300001</v>
      </c>
      <c r="E63" s="14">
        <v>205416631.68000001</v>
      </c>
      <c r="F63" s="15">
        <f t="shared" si="0"/>
        <v>90.172411881601889</v>
      </c>
      <c r="G63" s="16">
        <f t="shared" si="1"/>
        <v>17.208167987939269</v>
      </c>
    </row>
    <row r="64" spans="1:7" ht="18.75" customHeight="1" x14ac:dyDescent="0.25">
      <c r="A64" s="11" t="s">
        <v>125</v>
      </c>
      <c r="B64" s="12" t="s">
        <v>126</v>
      </c>
      <c r="C64" s="13">
        <v>388449876</v>
      </c>
      <c r="D64" s="14">
        <v>413052658.19999999</v>
      </c>
      <c r="E64" s="14">
        <v>94477008.010000005</v>
      </c>
      <c r="F64" s="15">
        <f t="shared" si="0"/>
        <v>24.321544128900687</v>
      </c>
      <c r="G64" s="16">
        <f t="shared" si="1"/>
        <v>22.872872534391067</v>
      </c>
    </row>
    <row r="65" spans="1:7" ht="20.25" customHeight="1" x14ac:dyDescent="0.25">
      <c r="A65" s="17" t="s">
        <v>127</v>
      </c>
      <c r="B65" s="18" t="s">
        <v>128</v>
      </c>
      <c r="C65" s="19">
        <f>SUM(C66:C69)</f>
        <v>901475113</v>
      </c>
      <c r="D65" s="19">
        <f>SUM(D66:D69)</f>
        <v>1005218189.25</v>
      </c>
      <c r="E65" s="19">
        <f>SUM(E66:E69)</f>
        <v>185781645.37</v>
      </c>
      <c r="F65" s="20">
        <f t="shared" si="0"/>
        <v>20.608627203444495</v>
      </c>
      <c r="G65" s="21">
        <f t="shared" si="1"/>
        <v>18.481723406598217</v>
      </c>
    </row>
    <row r="66" spans="1:7" ht="18.75" customHeight="1" x14ac:dyDescent="0.25">
      <c r="A66" s="11" t="s">
        <v>129</v>
      </c>
      <c r="B66" s="12" t="s">
        <v>130</v>
      </c>
      <c r="C66" s="13">
        <v>386280243</v>
      </c>
      <c r="D66" s="14">
        <v>389222179.13</v>
      </c>
      <c r="E66" s="14">
        <v>109905899.25</v>
      </c>
      <c r="F66" s="15">
        <f t="shared" si="0"/>
        <v>28.452373954315856</v>
      </c>
      <c r="G66" s="16">
        <f t="shared" si="1"/>
        <v>28.237316664652734</v>
      </c>
    </row>
    <row r="67" spans="1:7" ht="18" customHeight="1" x14ac:dyDescent="0.25">
      <c r="A67" s="11" t="s">
        <v>131</v>
      </c>
      <c r="B67" s="12" t="s">
        <v>132</v>
      </c>
      <c r="C67" s="13">
        <v>361722713</v>
      </c>
      <c r="D67" s="14">
        <v>441427942.44</v>
      </c>
      <c r="E67" s="14">
        <v>32206252.43</v>
      </c>
      <c r="F67" s="15">
        <f t="shared" si="0"/>
        <v>8.9035748302595525</v>
      </c>
      <c r="G67" s="16">
        <f t="shared" si="1"/>
        <v>7.2959251858818508</v>
      </c>
    </row>
    <row r="68" spans="1:7" ht="20.25" customHeight="1" x14ac:dyDescent="0.25">
      <c r="A68" s="11" t="s">
        <v>133</v>
      </c>
      <c r="B68" s="12" t="s">
        <v>134</v>
      </c>
      <c r="C68" s="13">
        <v>127493357</v>
      </c>
      <c r="D68" s="14">
        <v>148589267.68000001</v>
      </c>
      <c r="E68" s="14">
        <v>37504470.100000001</v>
      </c>
      <c r="F68" s="15">
        <f t="shared" si="0"/>
        <v>29.41680333980068</v>
      </c>
      <c r="G68" s="16">
        <f t="shared" si="1"/>
        <v>25.240362702889929</v>
      </c>
    </row>
    <row r="69" spans="1:7" ht="18" customHeight="1" x14ac:dyDescent="0.25">
      <c r="A69" s="11" t="s">
        <v>135</v>
      </c>
      <c r="B69" s="12" t="s">
        <v>136</v>
      </c>
      <c r="C69" s="13">
        <v>25978800</v>
      </c>
      <c r="D69" s="14">
        <v>25978800</v>
      </c>
      <c r="E69" s="14">
        <v>6165023.5899999999</v>
      </c>
      <c r="F69" s="15">
        <f t="shared" si="0"/>
        <v>23.730979067547384</v>
      </c>
      <c r="G69" s="16">
        <f t="shared" si="1"/>
        <v>23.730979067547384</v>
      </c>
    </row>
    <row r="70" spans="1:7" ht="21.75" customHeight="1" x14ac:dyDescent="0.25">
      <c r="A70" s="17" t="s">
        <v>137</v>
      </c>
      <c r="B70" s="18" t="s">
        <v>138</v>
      </c>
      <c r="C70" s="19">
        <f>SUM(C71:C73)</f>
        <v>201826100</v>
      </c>
      <c r="D70" s="19">
        <f>SUM(D71:D73)</f>
        <v>201826100</v>
      </c>
      <c r="E70" s="19">
        <f>SUM(E71:E73)</f>
        <v>54507505.619999997</v>
      </c>
      <c r="F70" s="20">
        <f t="shared" si="0"/>
        <v>27.007163900010951</v>
      </c>
      <c r="G70" s="21">
        <f t="shared" si="1"/>
        <v>27.007163900010951</v>
      </c>
    </row>
    <row r="71" spans="1:7" ht="18.75" customHeight="1" x14ac:dyDescent="0.25">
      <c r="A71" s="11" t="s">
        <v>139</v>
      </c>
      <c r="B71" s="12" t="s">
        <v>140</v>
      </c>
      <c r="C71" s="13">
        <v>155917400</v>
      </c>
      <c r="D71" s="14">
        <v>155917400</v>
      </c>
      <c r="E71" s="14">
        <v>43803000</v>
      </c>
      <c r="F71" s="15">
        <f t="shared" ref="F71:F79" si="2">E71/C71*100</f>
        <v>28.093721419161682</v>
      </c>
      <c r="G71" s="16">
        <f t="shared" ref="G71:G79" si="3">E71/D71*100</f>
        <v>28.093721419161682</v>
      </c>
    </row>
    <row r="72" spans="1:7" ht="18" customHeight="1" x14ac:dyDescent="0.25">
      <c r="A72" s="11" t="s">
        <v>141</v>
      </c>
      <c r="B72" s="12" t="s">
        <v>142</v>
      </c>
      <c r="C72" s="13">
        <v>42108700</v>
      </c>
      <c r="D72" s="14">
        <v>42108700</v>
      </c>
      <c r="E72" s="14">
        <v>7041595.6200000001</v>
      </c>
      <c r="F72" s="15">
        <f t="shared" si="2"/>
        <v>16.722424629589611</v>
      </c>
      <c r="G72" s="16">
        <f t="shared" si="3"/>
        <v>16.722424629589611</v>
      </c>
    </row>
    <row r="73" spans="1:7" ht="15.75" x14ac:dyDescent="0.25">
      <c r="A73" s="11" t="s">
        <v>143</v>
      </c>
      <c r="B73" s="12" t="s">
        <v>144</v>
      </c>
      <c r="C73" s="13">
        <v>3800000</v>
      </c>
      <c r="D73" s="14">
        <v>3800000</v>
      </c>
      <c r="E73" s="14">
        <v>3662910</v>
      </c>
      <c r="F73" s="15">
        <f t="shared" si="2"/>
        <v>96.392368421052637</v>
      </c>
      <c r="G73" s="16">
        <f t="shared" si="3"/>
        <v>96.392368421052637</v>
      </c>
    </row>
    <row r="74" spans="1:7" ht="16.5" customHeight="1" x14ac:dyDescent="0.25">
      <c r="A74" s="17" t="s">
        <v>145</v>
      </c>
      <c r="B74" s="18" t="s">
        <v>146</v>
      </c>
      <c r="C74" s="19">
        <f>SUM(C75)</f>
        <v>479594294.06</v>
      </c>
      <c r="D74" s="19">
        <f>SUM(D75)</f>
        <v>479594294.06</v>
      </c>
      <c r="E74" s="19">
        <f>SUM(E75)</f>
        <v>19704827.530000001</v>
      </c>
      <c r="F74" s="20">
        <f t="shared" si="2"/>
        <v>4.1086451140168938</v>
      </c>
      <c r="G74" s="21">
        <f t="shared" si="3"/>
        <v>4.1086451140168938</v>
      </c>
    </row>
    <row r="75" spans="1:7" ht="32.25" customHeight="1" x14ac:dyDescent="0.25">
      <c r="A75" s="11" t="s">
        <v>147</v>
      </c>
      <c r="B75" s="12" t="s">
        <v>148</v>
      </c>
      <c r="C75" s="13">
        <v>479594294.06</v>
      </c>
      <c r="D75" s="14">
        <v>479594294.06</v>
      </c>
      <c r="E75" s="14">
        <v>19704827.530000001</v>
      </c>
      <c r="F75" s="15">
        <f t="shared" si="2"/>
        <v>4.1086451140168938</v>
      </c>
      <c r="G75" s="16">
        <f t="shared" si="3"/>
        <v>4.1086451140168938</v>
      </c>
    </row>
    <row r="76" spans="1:7" ht="47.25" x14ac:dyDescent="0.25">
      <c r="A76" s="17" t="s">
        <v>149</v>
      </c>
      <c r="B76" s="18" t="s">
        <v>150</v>
      </c>
      <c r="C76" s="19">
        <f>SUM(C77:C79)</f>
        <v>2010906951</v>
      </c>
      <c r="D76" s="19">
        <f>SUM(D77:D79)</f>
        <v>1958210621</v>
      </c>
      <c r="E76" s="19">
        <f>SUM(E77:E79)</f>
        <v>221276581.33000001</v>
      </c>
      <c r="F76" s="20">
        <f t="shared" si="2"/>
        <v>11.003820003703394</v>
      </c>
      <c r="G76" s="21">
        <f t="shared" si="3"/>
        <v>11.299937757308284</v>
      </c>
    </row>
    <row r="77" spans="1:7" ht="42" customHeight="1" x14ac:dyDescent="0.25">
      <c r="A77" s="11" t="s">
        <v>151</v>
      </c>
      <c r="B77" s="12" t="s">
        <v>152</v>
      </c>
      <c r="C77" s="13">
        <v>367724311</v>
      </c>
      <c r="D77" s="14">
        <v>367724311</v>
      </c>
      <c r="E77" s="14">
        <v>82780000</v>
      </c>
      <c r="F77" s="15">
        <f t="shared" si="2"/>
        <v>22.511429765110091</v>
      </c>
      <c r="G77" s="16">
        <f t="shared" si="3"/>
        <v>22.511429765110091</v>
      </c>
    </row>
    <row r="78" spans="1:7" ht="18" customHeight="1" x14ac:dyDescent="0.25">
      <c r="A78" s="11" t="s">
        <v>153</v>
      </c>
      <c r="B78" s="12" t="s">
        <v>154</v>
      </c>
      <c r="C78" s="13">
        <v>537460000</v>
      </c>
      <c r="D78" s="14">
        <v>537460000</v>
      </c>
      <c r="E78" s="14">
        <v>0</v>
      </c>
      <c r="F78" s="15">
        <f t="shared" si="2"/>
        <v>0</v>
      </c>
      <c r="G78" s="16">
        <f t="shared" si="3"/>
        <v>0</v>
      </c>
    </row>
    <row r="79" spans="1:7" ht="18" customHeight="1" thickBot="1" x14ac:dyDescent="0.3">
      <c r="A79" s="23" t="s">
        <v>155</v>
      </c>
      <c r="B79" s="24" t="s">
        <v>156</v>
      </c>
      <c r="C79" s="25">
        <v>1105722640</v>
      </c>
      <c r="D79" s="26">
        <v>1053026310</v>
      </c>
      <c r="E79" s="26">
        <v>138496581.33000001</v>
      </c>
      <c r="F79" s="15">
        <f t="shared" si="2"/>
        <v>12.525435974612947</v>
      </c>
      <c r="G79" s="16">
        <f t="shared" si="3"/>
        <v>13.152243207484531</v>
      </c>
    </row>
    <row r="80" spans="1:7" s="31" customFormat="1" ht="24.75" customHeight="1" thickBot="1" x14ac:dyDescent="0.3">
      <c r="A80" s="27" t="s">
        <v>157</v>
      </c>
      <c r="B80" s="28" t="s">
        <v>0</v>
      </c>
      <c r="C80" s="29">
        <f>C5+C15+C17+C22+C32+C37+C41+C49+C52+C59+C65+C70+C74+C76</f>
        <v>40842013000</v>
      </c>
      <c r="D80" s="29">
        <f>D5+D15+D17+D22+D32+D37+D41+D49+D52+D59+D65+D70+D74+D76</f>
        <v>46857465490.310005</v>
      </c>
      <c r="E80" s="29">
        <f>E5+E15+E17+E22+E32+E37+E41+E49+E52+E59+E65+E70+E74+E76</f>
        <v>11652831135.670002</v>
      </c>
      <c r="F80" s="29">
        <f>E80/C80*100</f>
        <v>28.531480893632743</v>
      </c>
      <c r="G80" s="30">
        <f>E80/D80*100</f>
        <v>24.868675703511485</v>
      </c>
    </row>
  </sheetData>
  <mergeCells count="1">
    <mergeCell ref="A2:G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1 квартал</vt:lpstr>
      <vt:lpstr>'отчет 1 квартал'!Заголовки_для_печати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Lobach IA.</cp:lastModifiedBy>
  <cp:lastPrinted>2017-06-30T08:49:31Z</cp:lastPrinted>
  <dcterms:created xsi:type="dcterms:W3CDTF">2017-06-30T05:46:56Z</dcterms:created>
  <dcterms:modified xsi:type="dcterms:W3CDTF">2017-06-30T08:50:17Z</dcterms:modified>
</cp:coreProperties>
</file>